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075" windowHeight="9180" activeTab="0"/>
  </bookViews>
  <sheets>
    <sheet name="2016 수학여행 수익자 정산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<sst xmlns="http://schemas.openxmlformats.org/spreadsheetml/2006/main" count="37" uniqueCount="33">
  <si>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구분</t>
  </si>
  <si>
    <t>집행내역</t>
  </si>
  <si>
    <t>비고</t>
  </si>
  <si>
    <t>수입액
ⓐ</t>
  </si>
  <si>
    <t>집행금액
ⓑ</t>
  </si>
  <si>
    <t>잔액
ⓐ-ⓑ</t>
  </si>
  <si>
    <t xml:space="preserve">유암초등학교     </t>
  </si>
  <si>
    <t>2016학년도 유암초 수학여행 수익자부담 정산 내역</t>
  </si>
  <si>
    <r>
      <t>201</t>
    </r>
    <r>
      <rPr>
        <sz val="11"/>
        <color theme="1"/>
        <rFont val="Calibri"/>
        <family val="3"/>
      </rPr>
      <t>6</t>
    </r>
    <r>
      <rPr>
        <sz val="11"/>
        <color indexed="8"/>
        <rFont val="맑은 고딕"/>
        <family val="3"/>
      </rPr>
      <t>학년도 
수학여행
(4~6학년)</t>
    </r>
  </si>
  <si>
    <t>여행자보험</t>
  </si>
  <si>
    <t>900원*23명=</t>
  </si>
  <si>
    <t>정림사지 입장료</t>
  </si>
  <si>
    <t>백제문화단지 입장료</t>
  </si>
  <si>
    <t>아쿠아가든 입장료</t>
  </si>
  <si>
    <t>전통문화 체험비(진묘수 만들기)</t>
  </si>
  <si>
    <t>전통문화 체험비(백제복식체험)</t>
  </si>
  <si>
    <t>송산리고분군 입장료</t>
  </si>
  <si>
    <t>공산성 입장료</t>
  </si>
  <si>
    <t>05/13 중식(돈까스)</t>
  </si>
  <si>
    <t>05/13 조식(한우곰탕)</t>
  </si>
  <si>
    <t>05/12 석식(돼지불고기)</t>
  </si>
  <si>
    <t>400원*22명=</t>
  </si>
  <si>
    <t>500원*22명=</t>
  </si>
  <si>
    <t>10,000원*22명=</t>
  </si>
  <si>
    <t>7,000원*22명=</t>
  </si>
  <si>
    <t>5,000원*22명=</t>
  </si>
  <si>
    <t>600원*22명=</t>
  </si>
  <si>
    <t>1인당
금액</t>
  </si>
  <si>
    <t>인원
(명)</t>
  </si>
  <si>
    <t>-</t>
  </si>
  <si>
    <t>합           계</t>
  </si>
  <si>
    <r>
      <t>1) 미참가 1명(**규) : 47,300</t>
    </r>
    <r>
      <rPr>
        <sz val="11"/>
        <color indexed="8"/>
        <rFont val="맑은 고딕"/>
        <family val="3"/>
      </rPr>
      <t xml:space="preserve">원
</t>
    </r>
    <r>
      <rPr>
        <sz val="11"/>
        <color theme="1"/>
        <rFont val="Calibri"/>
        <family val="3"/>
      </rPr>
      <t>(여행자보험 900원 제외)
2) 불참자 외 22명</t>
    </r>
    <r>
      <rPr>
        <sz val="11"/>
        <color indexed="8"/>
        <rFont val="맑은 고딕"/>
        <family val="3"/>
      </rPr>
      <t xml:space="preserve"> 2,300원 환불
(2,300원*22명=50,600원)</t>
    </r>
  </si>
  <si>
    <t>1. 일시 : 2016.05.12.(목)~2016.05.13.(금)    1박2일
2. 대상
  가. 전   체 : 4~6학년 24명
  나. 수익자 : 4~6학년 24명 중 23명
  다. 참가자 : 4~6학년 22명 (4학년 **규 불참)
3. 장소 : 공주 및 부여 일대
4. 정산 내역
  가. 총 수입액 : 1,108,600원
  나. 총 지출액 : 1,010,700원
  다. 잔액 : 97,900원 (**규 : 47,300원 / 그외 22명 2,300원씩 환불)                                                                                                                           (단위 : 원)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</si>
</sst>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굴림"/>
      <family val="3"/>
    </font>
    <font>
      <b/>
      <sz val="18"/>
      <color indexed="8"/>
      <name val="맑은 고딕"/>
      <family val="3"/>
    </font>
    <font>
      <sz val="11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굴림"/>
      <family val="3"/>
    </font>
    <font>
      <b/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/>
      <bottom style="medium"/>
    </border>
    <border>
      <left style="hair"/>
      <right/>
      <top style="medium"/>
      <bottom style="double"/>
    </border>
    <border>
      <left/>
      <right style="hair"/>
      <top style="medium"/>
      <bottom style="double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hair"/>
      <right style="medium"/>
      <top style="double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>
      <alignment vertical="center"/>
      <protection/>
    </xf>
  </cellStyleXfs>
  <cellXfs count="44"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41" fontId="38" fillId="0" borderId="0" xfId="48" applyFont="1" applyAlignment="1">
      <alignment horizontal="center" vertical="center"/>
    </xf>
    <xf numFmtId="41" fontId="0" fillId="0" borderId="0" xfId="48" applyFont="1" applyAlignment="1">
      <alignment vertical="center"/>
    </xf>
    <xf numFmtId="0" fontId="38" fillId="0" borderId="0" xfId="0" applyFont="1" applyAlignment="1">
      <alignment horizontal="center" vertical="center"/>
    </xf>
    <xf numFmtId="0" fontId="0" fillId="6" borderId="10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1" fontId="0" fillId="6" borderId="11" xfId="48" applyFont="1" applyFill="1" applyBorder="1" applyAlignment="1">
      <alignment horizontal="center" vertical="center" wrapText="1"/>
    </xf>
    <xf numFmtId="41" fontId="0" fillId="0" borderId="0" xfId="48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1" fontId="30" fillId="33" borderId="15" xfId="48" applyFont="1" applyFill="1" applyBorder="1" applyAlignment="1">
      <alignment horizontal="center" vertical="center"/>
    </xf>
    <xf numFmtId="41" fontId="0" fillId="0" borderId="13" xfId="48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1" fillId="0" borderId="13" xfId="61" applyFont="1" applyBorder="1" applyAlignment="1">
      <alignment horizontal="center" vertical="center"/>
      <protection/>
    </xf>
    <xf numFmtId="0" fontId="1" fillId="0" borderId="14" xfId="61" applyFont="1" applyBorder="1" applyAlignment="1">
      <alignment horizontal="center" vertical="center"/>
      <protection/>
    </xf>
    <xf numFmtId="41" fontId="0" fillId="0" borderId="13" xfId="48" applyFont="1" applyBorder="1" applyAlignment="1">
      <alignment vertical="center"/>
    </xf>
    <xf numFmtId="41" fontId="0" fillId="0" borderId="13" xfId="48" applyFont="1" applyBorder="1" applyAlignment="1">
      <alignment horizontal="center" vertical="center"/>
    </xf>
    <xf numFmtId="0" fontId="0" fillId="0" borderId="13" xfId="48" applyNumberFormat="1" applyFont="1" applyBorder="1" applyAlignment="1">
      <alignment horizontal="center" vertical="center"/>
    </xf>
    <xf numFmtId="41" fontId="0" fillId="0" borderId="18" xfId="48" applyFont="1" applyBorder="1" applyAlignment="1">
      <alignment horizontal="center" vertical="center" wrapText="1"/>
    </xf>
    <xf numFmtId="41" fontId="0" fillId="0" borderId="19" xfId="48" applyFont="1" applyBorder="1" applyAlignment="1" quotePrefix="1">
      <alignment horizontal="center" vertical="center" wrapText="1"/>
    </xf>
    <xf numFmtId="41" fontId="0" fillId="0" borderId="20" xfId="48" applyFont="1" applyBorder="1" applyAlignment="1">
      <alignment horizontal="center" vertical="center" wrapText="1"/>
    </xf>
    <xf numFmtId="41" fontId="0" fillId="0" borderId="21" xfId="48" applyFont="1" applyBorder="1" applyAlignment="1">
      <alignment horizontal="center" vertical="center"/>
    </xf>
    <xf numFmtId="0" fontId="0" fillId="0" borderId="21" xfId="48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41" fontId="0" fillId="0" borderId="21" xfId="48" applyFont="1" applyBorder="1" applyAlignment="1">
      <alignment horizontal="center" vertical="center"/>
    </xf>
    <xf numFmtId="41" fontId="0" fillId="0" borderId="22" xfId="48" applyFont="1" applyBorder="1" applyAlignment="1">
      <alignment horizontal="center" vertical="center" wrapText="1"/>
    </xf>
    <xf numFmtId="41" fontId="0" fillId="0" borderId="14" xfId="48" applyFont="1" applyBorder="1" applyAlignment="1">
      <alignment horizontal="center" vertical="center"/>
    </xf>
    <xf numFmtId="0" fontId="0" fillId="0" borderId="14" xfId="48" applyNumberFormat="1" applyFont="1" applyBorder="1" applyAlignment="1">
      <alignment horizontal="center" vertical="center"/>
    </xf>
    <xf numFmtId="41" fontId="0" fillId="0" borderId="14" xfId="48" applyFont="1" applyBorder="1" applyAlignment="1">
      <alignment vertical="center"/>
    </xf>
    <xf numFmtId="41" fontId="0" fillId="0" borderId="23" xfId="48" applyFont="1" applyBorder="1" applyAlignment="1" quotePrefix="1">
      <alignment horizontal="center" vertical="center" wrapText="1"/>
    </xf>
    <xf numFmtId="0" fontId="30" fillId="33" borderId="24" xfId="0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  <xf numFmtId="0" fontId="30" fillId="33" borderId="25" xfId="0" applyFont="1" applyFill="1" applyBorder="1" applyAlignment="1">
      <alignment horizontal="center" vertical="center"/>
    </xf>
    <xf numFmtId="41" fontId="0" fillId="0" borderId="26" xfId="48" applyFont="1" applyBorder="1" applyAlignment="1" quotePrefix="1">
      <alignment horizontal="center" vertical="center" wrapText="1"/>
    </xf>
    <xf numFmtId="0" fontId="0" fillId="0" borderId="0" xfId="0" applyAlignment="1">
      <alignment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2016 수학여행 수익자 정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12.00390625" style="8" customWidth="1"/>
    <col min="2" max="2" width="9.00390625" style="8" customWidth="1"/>
    <col min="3" max="3" width="7.8515625" style="8" customWidth="1"/>
    <col min="4" max="4" width="12.28125" style="10" customWidth="1"/>
    <col min="5" max="5" width="31.140625" style="8" customWidth="1"/>
    <col min="6" max="6" width="19.00390625" style="8" customWidth="1"/>
    <col min="7" max="7" width="12.00390625" style="10" customWidth="1"/>
    <col min="8" max="8" width="11.421875" style="10" customWidth="1"/>
    <col min="9" max="9" width="29.421875" style="8" customWidth="1"/>
    <col min="10" max="10" width="9.00390625" style="1" customWidth="1"/>
  </cols>
  <sheetData>
    <row r="1" spans="1:9" ht="51" customHeight="1">
      <c r="A1" s="15" t="s">
        <v>7</v>
      </c>
      <c r="B1" s="15"/>
      <c r="C1" s="15"/>
      <c r="D1" s="15"/>
      <c r="E1" s="15"/>
      <c r="F1" s="15"/>
      <c r="G1" s="15"/>
      <c r="H1" s="15"/>
      <c r="I1" s="15"/>
    </row>
    <row r="2" spans="1:9" ht="23.25" customHeight="1">
      <c r="A2" s="16" t="s">
        <v>6</v>
      </c>
      <c r="B2" s="16"/>
      <c r="C2" s="16"/>
      <c r="D2" s="16"/>
      <c r="E2" s="16"/>
      <c r="F2" s="16"/>
      <c r="G2" s="16"/>
      <c r="H2" s="16"/>
      <c r="I2" s="16"/>
    </row>
    <row r="3" spans="1:9" ht="30.75" customHeight="1">
      <c r="A3" s="17" t="s">
        <v>32</v>
      </c>
      <c r="B3" s="18"/>
      <c r="C3" s="18"/>
      <c r="D3" s="18"/>
      <c r="E3" s="18"/>
      <c r="F3" s="18"/>
      <c r="G3" s="18"/>
      <c r="H3" s="18"/>
      <c r="I3" s="18"/>
    </row>
    <row r="4" spans="1:9" ht="76.5" customHeight="1">
      <c r="A4" s="18"/>
      <c r="B4" s="18"/>
      <c r="C4" s="18"/>
      <c r="D4" s="18"/>
      <c r="E4" s="18"/>
      <c r="F4" s="18"/>
      <c r="G4" s="18"/>
      <c r="H4" s="18"/>
      <c r="I4" s="18"/>
    </row>
    <row r="5" spans="1:9" ht="26.25" customHeight="1">
      <c r="A5" s="18"/>
      <c r="B5" s="18"/>
      <c r="C5" s="18"/>
      <c r="D5" s="18"/>
      <c r="E5" s="18"/>
      <c r="F5" s="18"/>
      <c r="G5" s="18"/>
      <c r="H5" s="18"/>
      <c r="I5" s="18"/>
    </row>
    <row r="6" spans="1:9" ht="45.75" customHeight="1" thickBot="1">
      <c r="A6" s="18"/>
      <c r="B6" s="18"/>
      <c r="C6" s="18"/>
      <c r="D6" s="18"/>
      <c r="E6" s="18"/>
      <c r="F6" s="18"/>
      <c r="G6" s="18"/>
      <c r="H6" s="18"/>
      <c r="I6" s="18"/>
    </row>
    <row r="7" spans="1:12" ht="51" customHeight="1" thickBot="1">
      <c r="A7" s="5" t="s">
        <v>0</v>
      </c>
      <c r="B7" s="6" t="s">
        <v>27</v>
      </c>
      <c r="C7" s="6" t="s">
        <v>28</v>
      </c>
      <c r="D7" s="9" t="s">
        <v>3</v>
      </c>
      <c r="E7" s="19" t="s">
        <v>1</v>
      </c>
      <c r="F7" s="20"/>
      <c r="G7" s="9" t="s">
        <v>4</v>
      </c>
      <c r="H7" s="9" t="s">
        <v>5</v>
      </c>
      <c r="I7" s="7" t="s">
        <v>2</v>
      </c>
      <c r="J7" s="4"/>
      <c r="K7" s="43"/>
      <c r="L7" s="43"/>
    </row>
    <row r="8" spans="1:12" s="3" customFormat="1" ht="24.75" customHeight="1" thickTop="1">
      <c r="A8" s="28" t="s">
        <v>8</v>
      </c>
      <c r="B8" s="29">
        <v>48200</v>
      </c>
      <c r="C8" s="30">
        <v>23</v>
      </c>
      <c r="D8" s="29">
        <f>B8*C8</f>
        <v>1108600</v>
      </c>
      <c r="E8" s="31" t="s">
        <v>9</v>
      </c>
      <c r="F8" s="32" t="s">
        <v>10</v>
      </c>
      <c r="G8" s="33">
        <f>900*23</f>
        <v>20700</v>
      </c>
      <c r="H8" s="29">
        <f>D8-G19</f>
        <v>97900</v>
      </c>
      <c r="I8" s="42" t="s">
        <v>31</v>
      </c>
      <c r="J8" s="2"/>
      <c r="K8" s="43"/>
      <c r="L8" s="43"/>
    </row>
    <row r="9" spans="1:12" ht="24.75" customHeight="1">
      <c r="A9" s="26"/>
      <c r="B9" s="24"/>
      <c r="C9" s="25"/>
      <c r="D9" s="24"/>
      <c r="E9" s="21" t="s">
        <v>11</v>
      </c>
      <c r="F9" s="11" t="s">
        <v>21</v>
      </c>
      <c r="G9" s="14">
        <f>400*22</f>
        <v>8800</v>
      </c>
      <c r="H9" s="24"/>
      <c r="I9" s="27"/>
      <c r="J9" s="4"/>
      <c r="K9" s="43"/>
      <c r="L9" s="43"/>
    </row>
    <row r="10" spans="1:12" ht="24.75" customHeight="1">
      <c r="A10" s="26"/>
      <c r="B10" s="24"/>
      <c r="C10" s="25"/>
      <c r="D10" s="24"/>
      <c r="E10" s="21" t="s">
        <v>12</v>
      </c>
      <c r="F10" s="11" t="s">
        <v>22</v>
      </c>
      <c r="G10" s="14">
        <f>500*22</f>
        <v>11000</v>
      </c>
      <c r="H10" s="24"/>
      <c r="I10" s="27"/>
      <c r="J10" s="4"/>
      <c r="K10" s="43"/>
      <c r="L10" s="43"/>
    </row>
    <row r="11" spans="1:12" ht="24.75" customHeight="1">
      <c r="A11" s="26"/>
      <c r="B11" s="24"/>
      <c r="C11" s="25"/>
      <c r="D11" s="24"/>
      <c r="E11" s="21" t="s">
        <v>13</v>
      </c>
      <c r="F11" s="11" t="s">
        <v>23</v>
      </c>
      <c r="G11" s="14">
        <f>10000*22</f>
        <v>220000</v>
      </c>
      <c r="H11" s="24"/>
      <c r="I11" s="27"/>
      <c r="J11" s="4"/>
      <c r="K11" s="43"/>
      <c r="L11" s="43"/>
    </row>
    <row r="12" spans="1:12" ht="24.75" customHeight="1">
      <c r="A12" s="26"/>
      <c r="B12" s="24"/>
      <c r="C12" s="25"/>
      <c r="D12" s="24"/>
      <c r="E12" s="21" t="s">
        <v>14</v>
      </c>
      <c r="F12" s="11" t="s">
        <v>24</v>
      </c>
      <c r="G12" s="14">
        <f>7000*22</f>
        <v>154000</v>
      </c>
      <c r="H12" s="24"/>
      <c r="I12" s="27"/>
      <c r="J12" s="4"/>
      <c r="K12" s="43"/>
      <c r="L12" s="43"/>
    </row>
    <row r="13" spans="1:12" ht="24.75" customHeight="1">
      <c r="A13" s="26"/>
      <c r="B13" s="24"/>
      <c r="C13" s="25"/>
      <c r="D13" s="24"/>
      <c r="E13" s="21" t="s">
        <v>15</v>
      </c>
      <c r="F13" s="11" t="s">
        <v>25</v>
      </c>
      <c r="G13" s="14">
        <f>5000*22</f>
        <v>110000</v>
      </c>
      <c r="H13" s="24"/>
      <c r="I13" s="27"/>
      <c r="J13" s="4"/>
      <c r="K13" s="43"/>
      <c r="L13" s="43"/>
    </row>
    <row r="14" spans="1:12" ht="24.75" customHeight="1">
      <c r="A14" s="26"/>
      <c r="B14" s="24"/>
      <c r="C14" s="25"/>
      <c r="D14" s="24"/>
      <c r="E14" s="21" t="s">
        <v>16</v>
      </c>
      <c r="F14" s="11" t="s">
        <v>26</v>
      </c>
      <c r="G14" s="14">
        <f>600*22</f>
        <v>13200</v>
      </c>
      <c r="H14" s="24"/>
      <c r="I14" s="27"/>
      <c r="J14" s="4"/>
      <c r="K14" s="43"/>
      <c r="L14" s="43"/>
    </row>
    <row r="15" spans="1:12" ht="24.75" customHeight="1">
      <c r="A15" s="26"/>
      <c r="B15" s="24"/>
      <c r="C15" s="25"/>
      <c r="D15" s="24"/>
      <c r="E15" s="21" t="s">
        <v>17</v>
      </c>
      <c r="F15" s="11" t="s">
        <v>22</v>
      </c>
      <c r="G15" s="14">
        <f>500*22</f>
        <v>11000</v>
      </c>
      <c r="H15" s="24"/>
      <c r="I15" s="27"/>
      <c r="J15" s="4"/>
      <c r="K15" s="43"/>
      <c r="L15" s="43"/>
    </row>
    <row r="16" spans="1:10" ht="24.75" customHeight="1">
      <c r="A16" s="26"/>
      <c r="B16" s="24"/>
      <c r="C16" s="25"/>
      <c r="D16" s="24"/>
      <c r="E16" s="21" t="s">
        <v>20</v>
      </c>
      <c r="F16" s="11" t="s">
        <v>24</v>
      </c>
      <c r="G16" s="23">
        <f>7000*22</f>
        <v>154000</v>
      </c>
      <c r="H16" s="24"/>
      <c r="I16" s="27"/>
      <c r="J16" s="4"/>
    </row>
    <row r="17" spans="1:9" ht="24.75" customHeight="1">
      <c r="A17" s="26"/>
      <c r="B17" s="24"/>
      <c r="C17" s="25"/>
      <c r="D17" s="24"/>
      <c r="E17" s="21" t="s">
        <v>19</v>
      </c>
      <c r="F17" s="11" t="s">
        <v>24</v>
      </c>
      <c r="G17" s="23">
        <f>7000*22</f>
        <v>154000</v>
      </c>
      <c r="H17" s="24"/>
      <c r="I17" s="27"/>
    </row>
    <row r="18" spans="1:9" ht="24.75" customHeight="1" thickBot="1">
      <c r="A18" s="34"/>
      <c r="B18" s="35"/>
      <c r="C18" s="36"/>
      <c r="D18" s="35"/>
      <c r="E18" s="22" t="s">
        <v>18</v>
      </c>
      <c r="F18" s="12" t="s">
        <v>24</v>
      </c>
      <c r="G18" s="37">
        <f>7000*22</f>
        <v>154000</v>
      </c>
      <c r="H18" s="35"/>
      <c r="I18" s="38"/>
    </row>
    <row r="19" spans="1:9" ht="29.25" customHeight="1" thickBot="1" thickTop="1">
      <c r="A19" s="39" t="s">
        <v>30</v>
      </c>
      <c r="B19" s="40"/>
      <c r="C19" s="40"/>
      <c r="D19" s="13">
        <f>SUM(D8)</f>
        <v>1108600</v>
      </c>
      <c r="E19" s="40" t="s">
        <v>29</v>
      </c>
      <c r="F19" s="40"/>
      <c r="G19" s="13">
        <f>SUM(G8:G18)</f>
        <v>1010700</v>
      </c>
      <c r="H19" s="13">
        <f>SUM(H8)</f>
        <v>97900</v>
      </c>
      <c r="I19" s="41"/>
    </row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</sheetData>
  <sheetProtection/>
  <mergeCells count="12">
    <mergeCell ref="E19:F19"/>
    <mergeCell ref="A19:C19"/>
    <mergeCell ref="A1:I1"/>
    <mergeCell ref="A2:I2"/>
    <mergeCell ref="A3:I6"/>
    <mergeCell ref="E7:F7"/>
    <mergeCell ref="H8:H18"/>
    <mergeCell ref="I8:I18"/>
    <mergeCell ref="D8:D18"/>
    <mergeCell ref="C8:C18"/>
    <mergeCell ref="B8:B18"/>
    <mergeCell ref="A8:A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Ildong</cp:lastModifiedBy>
  <dcterms:created xsi:type="dcterms:W3CDTF">2012-10-20T04:48:56Z</dcterms:created>
  <dcterms:modified xsi:type="dcterms:W3CDTF">2016-05-27T07:53:13Z</dcterms:modified>
  <cp:category/>
  <cp:version/>
  <cp:contentType/>
  <cp:contentStatus/>
</cp:coreProperties>
</file>